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JC\SQS\SQS Kommunikation\05_Homepage_Intranet_Kundenmonitore\2025 Umstellung neu\Übersicht Dateien\Formulare Träger\"/>
    </mc:Choice>
  </mc:AlternateContent>
  <bookViews>
    <workbookView xWindow="0" yWindow="0" windowWidth="25200" windowHeight="12300"/>
  </bookViews>
  <sheets>
    <sheet name="Abrechnung S.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2" i="1" l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11" i="1"/>
  <c r="AI26" i="1" l="1"/>
  <c r="AG29" i="1"/>
  <c r="AI30" i="1" s="1"/>
  <c r="U10" i="1"/>
  <c r="M10" i="1"/>
  <c r="R10" i="1"/>
  <c r="AA10" i="1"/>
  <c r="O10" i="1"/>
  <c r="AF10" i="1"/>
  <c r="L10" i="1"/>
  <c r="N10" i="1"/>
  <c r="H10" i="1"/>
  <c r="F10" i="1"/>
  <c r="X10" i="1"/>
  <c r="W10" i="1"/>
  <c r="G10" i="1"/>
  <c r="Y10" i="1"/>
  <c r="Q10" i="1"/>
  <c r="I10" i="1"/>
  <c r="AG10" i="1"/>
  <c r="AB10" i="1"/>
  <c r="AE10" i="1"/>
  <c r="S10" i="1"/>
  <c r="AD10" i="1"/>
  <c r="Z10" i="1"/>
  <c r="J10" i="1"/>
  <c r="P10" i="1"/>
  <c r="K10" i="1"/>
  <c r="T10" i="1"/>
  <c r="AC10" i="1"/>
  <c r="V10" i="1"/>
</calcChain>
</file>

<file path=xl/sharedStrings.xml><?xml version="1.0" encoding="utf-8"?>
<sst xmlns="http://schemas.openxmlformats.org/spreadsheetml/2006/main" count="38" uniqueCount="30">
  <si>
    <t>U</t>
  </si>
  <si>
    <t>K</t>
  </si>
  <si>
    <t>Name, Vorname</t>
  </si>
  <si>
    <t>Nr.</t>
  </si>
  <si>
    <t>Angaben zur Maßnahme</t>
  </si>
  <si>
    <t>UE</t>
  </si>
  <si>
    <t>E</t>
  </si>
  <si>
    <t>KK</t>
  </si>
  <si>
    <t>AU</t>
  </si>
  <si>
    <t>Std</t>
  </si>
  <si>
    <t>Urlaub</t>
  </si>
  <si>
    <t>Krank</t>
  </si>
  <si>
    <t>Arbeitsunfall</t>
  </si>
  <si>
    <t>Kind Krank</t>
  </si>
  <si>
    <t>Datum, Stempel und Unterschrift  (Regie)Träger</t>
  </si>
  <si>
    <t>Zahl geleisteter Stunden</t>
  </si>
  <si>
    <t>Geleistete Stunden insgesamt</t>
  </si>
  <si>
    <t>entschuldigtes Fehlen</t>
  </si>
  <si>
    <t>unentschuldigtes Fehlen</t>
  </si>
  <si>
    <t>Abrechnungsmonat</t>
  </si>
  <si>
    <t>Ich versichere, dass ausschließlich die vom Jobcenter Salzlandkreis zugewiesenen Teilnehmer/-innen im Rahmen der im Förderantrag und im Bewilligungsbescheid beschriebenen Arbeitsgelegenheiten beschäftigt werden und dass die Mehraufwandsentschädigungen ohne Abzug monatlich an die Teilnehmer/-innen weitergegeben werden. Mir ist bekannt, dass sich monatlich die max. erreichbare Mehraufwandsentschädigung pro Teilnehmer/-in aus sechs Arbeitsstunden an fünf Werktagen pro Woche (= max. 30 Stunden) ergibt.</t>
  </si>
  <si>
    <t>Ich bestätige die Richtigkeit aller Angaben und beantrage für oben aufgelistete Teilnehmer/-innen die Auszahlung der Mehraufwandsentschädigung für die nachgewiesenen, tatsächlich erbrachten Arbeitsstunden in Höhe von ________  EUR auf das im Förderantrag angegebene Konto.</t>
  </si>
  <si>
    <r>
      <rPr>
        <sz val="8"/>
        <color theme="1"/>
        <rFont val="Arial"/>
        <family val="2"/>
      </rPr>
      <t>Ermittlung der Mehraufwandsentschädigung insgesamt</t>
    </r>
    <r>
      <rPr>
        <sz val="9"/>
        <color theme="1"/>
        <rFont val="Arial"/>
        <family val="2"/>
      </rPr>
      <t xml:space="preserve">
   </t>
    </r>
  </si>
  <si>
    <t>EUR</t>
  </si>
  <si>
    <t xml:space="preserve">Stunden x 1,20 </t>
  </si>
  <si>
    <t>=</t>
  </si>
  <si>
    <t>Monatsabrechnung AGH (inklusive Anwesenheit)</t>
  </si>
  <si>
    <t>AGH-Nummer</t>
  </si>
  <si>
    <r>
      <t xml:space="preserve">Angaben zum Träger
</t>
    </r>
    <r>
      <rPr>
        <sz val="8"/>
        <rFont val="Arial"/>
        <family val="2"/>
      </rPr>
      <t>(Name, Anschrift)</t>
    </r>
  </si>
  <si>
    <r>
      <rPr>
        <sz val="12"/>
        <rFont val="Arial"/>
        <family val="2"/>
      </rPr>
      <t xml:space="preserve">Zur Weiterleitung an Jobcenter - </t>
    </r>
    <r>
      <rPr>
        <b/>
        <sz val="12"/>
        <rFont val="Arial"/>
        <family val="2"/>
      </rPr>
      <t>Abt. ETH - SG VII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</si>
</sst>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"/>
    <numFmt numFmtId="165" formatCode="0;;?;"/>
    <numFmt numFmtId="166" formatCode="#,##0.00\ _€"/>
    <numFmt numFmtId="167" formatCode="0.0"/>
  </numFmts>
  <fonts count="15" x14ac:knownFonts="1">
    <font>
      <sz val="11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165" fontId="0" fillId="2" borderId="1" xfId="0" applyNumberFormat="1" applyFill="1" applyBorder="1" applyAlignment="1">
      <alignment horizontal="center"/>
    </xf>
    <xf numFmtId="0" fontId="4" fillId="0" borderId="0" xfId="0" applyFont="1"/>
    <xf numFmtId="0" fontId="0" fillId="0" borderId="0" xfId="0" applyAlignment="1"/>
    <xf numFmtId="0" fontId="5" fillId="0" borderId="0" xfId="0" applyFont="1"/>
    <xf numFmtId="0" fontId="5" fillId="0" borderId="0" xfId="0" applyFont="1" applyAlignment="1"/>
    <xf numFmtId="0" fontId="7" fillId="0" borderId="0" xfId="0" applyFont="1"/>
    <xf numFmtId="0" fontId="4" fillId="0" borderId="0" xfId="0" applyFont="1" applyAlignment="1"/>
    <xf numFmtId="0" fontId="2" fillId="2" borderId="13" xfId="0" applyFont="1" applyFill="1" applyBorder="1"/>
    <xf numFmtId="0" fontId="2" fillId="2" borderId="17" xfId="0" applyFont="1" applyFill="1" applyBorder="1"/>
    <xf numFmtId="0" fontId="5" fillId="0" borderId="0" xfId="0" applyFont="1" applyAlignment="1"/>
    <xf numFmtId="0" fontId="9" fillId="0" borderId="0" xfId="0" applyFont="1"/>
    <xf numFmtId="0" fontId="0" fillId="0" borderId="6" xfId="0" applyBorder="1" applyAlignment="1">
      <alignment wrapText="1"/>
    </xf>
    <xf numFmtId="0" fontId="7" fillId="0" borderId="0" xfId="0" applyFont="1" applyBorder="1" applyAlignment="1">
      <alignment vertical="top" wrapText="1"/>
    </xf>
    <xf numFmtId="165" fontId="0" fillId="4" borderId="1" xfId="0" applyNumberFormat="1" applyFill="1" applyBorder="1" applyAlignment="1">
      <alignment horizontal="center"/>
    </xf>
    <xf numFmtId="0" fontId="7" fillId="5" borderId="1" xfId="0" applyFont="1" applyFill="1" applyBorder="1"/>
    <xf numFmtId="0" fontId="8" fillId="5" borderId="1" xfId="0" applyFont="1" applyFill="1" applyBorder="1"/>
    <xf numFmtId="164" fontId="8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167" fontId="1" fillId="0" borderId="11" xfId="0" applyNumberFormat="1" applyFont="1" applyFill="1" applyBorder="1" applyAlignment="1" applyProtection="1">
      <alignment horizontal="center"/>
      <protection locked="0"/>
    </xf>
    <xf numFmtId="167" fontId="1" fillId="0" borderId="14" xfId="0" applyNumberFormat="1" applyFont="1" applyFill="1" applyBorder="1" applyAlignment="1" applyProtection="1">
      <alignment horizontal="center"/>
      <protection locked="0"/>
    </xf>
    <xf numFmtId="167" fontId="1" fillId="3" borderId="14" xfId="0" applyNumberFormat="1" applyFont="1" applyFill="1" applyBorder="1" applyAlignment="1" applyProtection="1">
      <alignment horizontal="center"/>
      <protection locked="0"/>
    </xf>
    <xf numFmtId="167" fontId="3" fillId="3" borderId="14" xfId="0" applyNumberFormat="1" applyFont="1" applyFill="1" applyBorder="1" applyAlignment="1" applyProtection="1">
      <alignment horizontal="center"/>
      <protection locked="0"/>
    </xf>
    <xf numFmtId="167" fontId="1" fillId="0" borderId="15" xfId="0" applyNumberFormat="1" applyFont="1" applyFill="1" applyBorder="1" applyAlignment="1" applyProtection="1">
      <alignment horizontal="center"/>
      <protection locked="0"/>
    </xf>
    <xf numFmtId="167" fontId="1" fillId="0" borderId="12" xfId="0" applyNumberFormat="1" applyFont="1" applyFill="1" applyBorder="1" applyAlignment="1" applyProtection="1">
      <alignment horizontal="center"/>
      <protection locked="0"/>
    </xf>
    <xf numFmtId="167" fontId="1" fillId="0" borderId="2" xfId="0" applyNumberFormat="1" applyFont="1" applyFill="1" applyBorder="1" applyAlignment="1" applyProtection="1">
      <alignment horizontal="center"/>
      <protection locked="0"/>
    </xf>
    <xf numFmtId="167" fontId="1" fillId="3" borderId="2" xfId="0" applyNumberFormat="1" applyFont="1" applyFill="1" applyBorder="1" applyAlignment="1" applyProtection="1">
      <alignment horizontal="center"/>
      <protection locked="0"/>
    </xf>
    <xf numFmtId="167" fontId="3" fillId="3" borderId="2" xfId="0" applyNumberFormat="1" applyFont="1" applyFill="1" applyBorder="1" applyAlignment="1" applyProtection="1">
      <alignment horizontal="center"/>
      <protection locked="0"/>
    </xf>
    <xf numFmtId="167" fontId="1" fillId="0" borderId="16" xfId="0" applyNumberFormat="1" applyFont="1" applyFill="1" applyBorder="1" applyAlignment="1" applyProtection="1">
      <alignment horizontal="center"/>
      <protection locked="0"/>
    </xf>
    <xf numFmtId="167" fontId="1" fillId="0" borderId="18" xfId="0" applyNumberFormat="1" applyFont="1" applyFill="1" applyBorder="1" applyAlignment="1" applyProtection="1">
      <alignment horizontal="center"/>
      <protection locked="0"/>
    </xf>
    <xf numFmtId="167" fontId="1" fillId="0" borderId="19" xfId="0" applyNumberFormat="1" applyFont="1" applyFill="1" applyBorder="1" applyAlignment="1" applyProtection="1">
      <alignment horizontal="center"/>
      <protection locked="0"/>
    </xf>
    <xf numFmtId="167" fontId="1" fillId="3" borderId="19" xfId="0" applyNumberFormat="1" applyFont="1" applyFill="1" applyBorder="1" applyAlignment="1" applyProtection="1">
      <alignment horizontal="center"/>
      <protection locked="0"/>
    </xf>
    <xf numFmtId="167" fontId="1" fillId="0" borderId="20" xfId="0" applyNumberFormat="1" applyFont="1" applyFill="1" applyBorder="1" applyAlignment="1" applyProtection="1">
      <alignment horizontal="center"/>
      <protection locked="0"/>
    </xf>
    <xf numFmtId="167" fontId="0" fillId="2" borderId="1" xfId="0" applyNumberFormat="1" applyFill="1" applyBorder="1" applyAlignment="1">
      <alignment horizontal="center"/>
    </xf>
    <xf numFmtId="0" fontId="11" fillId="0" borderId="0" xfId="0" applyFont="1"/>
    <xf numFmtId="0" fontId="1" fillId="0" borderId="0" xfId="0" applyFont="1"/>
    <xf numFmtId="0" fontId="11" fillId="0" borderId="0" xfId="0" applyFont="1" applyBorder="1" applyAlignment="1"/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center" vertical="top"/>
    </xf>
    <xf numFmtId="0" fontId="13" fillId="0" borderId="0" xfId="0" applyFont="1"/>
    <xf numFmtId="0" fontId="0" fillId="0" borderId="0" xfId="0" applyBorder="1" applyAlignment="1">
      <alignment wrapText="1"/>
    </xf>
    <xf numFmtId="0" fontId="11" fillId="0" borderId="8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1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5" fillId="0" borderId="3" xfId="0" applyFont="1" applyBorder="1" applyAlignment="1">
      <alignment horizontal="justify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0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3" fillId="5" borderId="8" xfId="0" applyFont="1" applyFill="1" applyBorder="1" applyAlignment="1" applyProtection="1">
      <alignment horizontal="left"/>
      <protection locked="0"/>
    </xf>
    <xf numFmtId="0" fontId="0" fillId="5" borderId="9" xfId="0" applyFill="1" applyBorder="1" applyAlignment="1">
      <alignment horizontal="left"/>
    </xf>
    <xf numFmtId="0" fontId="0" fillId="5" borderId="10" xfId="0" applyFill="1" applyBorder="1" applyAlignment="1">
      <alignment horizontal="left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12" fillId="0" borderId="3" xfId="0" applyFont="1" applyBorder="1" applyAlignment="1"/>
    <xf numFmtId="0" fontId="10" fillId="0" borderId="4" xfId="0" applyFont="1" applyBorder="1" applyAlignment="1"/>
    <xf numFmtId="0" fontId="10" fillId="0" borderId="5" xfId="0" applyFont="1" applyBorder="1" applyAlignment="1"/>
    <xf numFmtId="167" fontId="6" fillId="2" borderId="8" xfId="0" applyNumberFormat="1" applyFont="1" applyFill="1" applyBorder="1" applyAlignment="1">
      <alignment horizontal="center"/>
    </xf>
    <xf numFmtId="167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vertical="top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7" fillId="0" borderId="3" xfId="0" applyFont="1" applyBorder="1" applyAlignment="1">
      <alignment vertical="top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167" fontId="0" fillId="4" borderId="8" xfId="0" applyNumberFormat="1" applyFont="1" applyFill="1" applyBorder="1" applyAlignment="1">
      <alignment horizontal="right" wrapText="1"/>
    </xf>
    <xf numFmtId="167" fontId="0" fillId="4" borderId="9" xfId="0" applyNumberFormat="1" applyFont="1" applyFill="1" applyBorder="1" applyAlignment="1">
      <alignment horizontal="right"/>
    </xf>
    <xf numFmtId="0" fontId="0" fillId="0" borderId="9" xfId="0" applyFont="1" applyBorder="1" applyAlignment="1"/>
    <xf numFmtId="0" fontId="0" fillId="0" borderId="10" xfId="0" applyFont="1" applyBorder="1" applyAlignment="1"/>
    <xf numFmtId="0" fontId="6" fillId="4" borderId="21" xfId="0" applyFont="1" applyFill="1" applyBorder="1" applyAlignment="1">
      <alignment wrapText="1"/>
    </xf>
    <xf numFmtId="0" fontId="6" fillId="4" borderId="22" xfId="0" applyFont="1" applyFill="1" applyBorder="1" applyAlignment="1">
      <alignment wrapText="1"/>
    </xf>
    <xf numFmtId="166" fontId="6" fillId="4" borderId="21" xfId="0" applyNumberFormat="1" applyFont="1" applyFill="1" applyBorder="1" applyAlignment="1">
      <alignment wrapText="1"/>
    </xf>
    <xf numFmtId="0" fontId="0" fillId="0" borderId="9" xfId="0" applyFont="1" applyBorder="1" applyAlignment="1">
      <alignment horizontal="right"/>
    </xf>
    <xf numFmtId="49" fontId="0" fillId="0" borderId="8" xfId="0" applyNumberFormat="1" applyFont="1" applyBorder="1" applyAlignment="1">
      <alignment horizontal="right" wrapText="1"/>
    </xf>
    <xf numFmtId="49" fontId="0" fillId="0" borderId="9" xfId="0" applyNumberFormat="1" applyFont="1" applyBorder="1" applyAlignment="1">
      <alignment horizontal="right"/>
    </xf>
  </cellXfs>
  <cellStyles count="1">
    <cellStyle name="Standard" xfId="0" builtinId="0"/>
  </cellStyles>
  <dxfs count="8">
    <dxf>
      <font>
        <b/>
        <i val="0"/>
        <strike val="0"/>
        <condense val="0"/>
        <extend val="0"/>
        <color indexed="13"/>
      </font>
      <fill>
        <patternFill>
          <bgColor indexed="14"/>
        </patternFill>
      </fill>
    </dxf>
    <dxf>
      <fill>
        <patternFill>
          <bgColor indexed="52"/>
        </patternFill>
      </fill>
    </dxf>
    <dxf>
      <fill>
        <patternFill>
          <bgColor indexed="22"/>
        </patternFill>
      </fill>
    </dxf>
    <dxf>
      <font>
        <b/>
        <i val="0"/>
        <strike val="0"/>
        <condense val="0"/>
        <extend val="0"/>
        <color indexed="13"/>
      </font>
      <fill>
        <patternFill>
          <bgColor indexed="33"/>
        </patternFill>
      </fill>
    </dxf>
    <dxf>
      <fill>
        <patternFill>
          <bgColor indexed="52"/>
        </patternFill>
      </fill>
    </dxf>
    <dxf>
      <fill>
        <patternFill>
          <bgColor indexed="22"/>
        </patternFill>
      </fill>
    </dxf>
    <dxf>
      <fill>
        <patternFill>
          <bgColor indexed="5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5"/>
  <sheetViews>
    <sheetView tabSelected="1" workbookViewId="0">
      <selection activeCell="Q19" sqref="Q19"/>
    </sheetView>
  </sheetViews>
  <sheetFormatPr baseColWidth="10" defaultRowHeight="14.25" x14ac:dyDescent="0.2"/>
  <cols>
    <col min="1" max="1" width="2.5" style="2" customWidth="1"/>
    <col min="2" max="2" width="16.75" customWidth="1"/>
    <col min="3" max="33" width="2.875" customWidth="1"/>
    <col min="34" max="34" width="1" customWidth="1"/>
    <col min="35" max="35" width="4.625" customWidth="1"/>
    <col min="36" max="46" width="2.875" customWidth="1"/>
  </cols>
  <sheetData>
    <row r="1" spans="1:42" ht="15.75" x14ac:dyDescent="0.25">
      <c r="A1" s="39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42" ht="8.25" customHeight="1" x14ac:dyDescent="0.2">
      <c r="A2" s="35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42" ht="15.75" x14ac:dyDescent="0.25">
      <c r="A3" s="39" t="s">
        <v>29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42" s="2" customFormat="1" ht="12.7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42" s="2" customFormat="1" ht="14.25" customHeight="1" x14ac:dyDescent="0.25">
      <c r="A5" s="59" t="s">
        <v>28</v>
      </c>
      <c r="B5" s="60"/>
      <c r="C5" s="60"/>
      <c r="D5" s="60"/>
      <c r="E5" s="60"/>
      <c r="F5" s="60"/>
      <c r="G5" s="60"/>
      <c r="H5" s="61"/>
      <c r="I5" s="36"/>
      <c r="J5" s="36"/>
      <c r="K5" s="68" t="s">
        <v>4</v>
      </c>
      <c r="L5" s="69"/>
      <c r="M5" s="69"/>
      <c r="N5" s="69"/>
      <c r="O5" s="69"/>
      <c r="P5" s="69"/>
      <c r="Q5" s="69"/>
      <c r="R5" s="69"/>
      <c r="S5" s="69"/>
      <c r="T5" s="69"/>
      <c r="U5" s="69"/>
      <c r="V5" s="70"/>
      <c r="Z5" s="11" t="s">
        <v>9</v>
      </c>
      <c r="AA5" s="4" t="s">
        <v>15</v>
      </c>
      <c r="AB5" s="10"/>
      <c r="AC5" s="10"/>
      <c r="AD5" s="10"/>
      <c r="AE5" s="3"/>
      <c r="AF5" s="4"/>
      <c r="AG5" s="4" t="s">
        <v>7</v>
      </c>
      <c r="AH5" s="5" t="s">
        <v>13</v>
      </c>
      <c r="AI5" s="5"/>
      <c r="AJ5" s="5"/>
      <c r="AN5" s="3"/>
    </row>
    <row r="6" spans="1:42" ht="14.25" customHeight="1" x14ac:dyDescent="0.2">
      <c r="A6" s="62"/>
      <c r="B6" s="63"/>
      <c r="C6" s="63"/>
      <c r="D6" s="63"/>
      <c r="E6" s="63"/>
      <c r="F6" s="63"/>
      <c r="G6" s="63"/>
      <c r="H6" s="64"/>
      <c r="I6" s="37"/>
      <c r="J6" s="38"/>
      <c r="K6" s="74" t="s">
        <v>27</v>
      </c>
      <c r="L6" s="75"/>
      <c r="M6" s="75"/>
      <c r="N6" s="75"/>
      <c r="O6" s="75"/>
      <c r="P6" s="76"/>
      <c r="Q6" s="74" t="s">
        <v>19</v>
      </c>
      <c r="R6" s="75"/>
      <c r="S6" s="75"/>
      <c r="T6" s="75"/>
      <c r="U6" s="75"/>
      <c r="V6" s="76"/>
      <c r="Z6" s="4" t="s">
        <v>0</v>
      </c>
      <c r="AA6" s="10" t="s">
        <v>10</v>
      </c>
      <c r="AC6" s="10"/>
      <c r="AD6" s="10"/>
      <c r="AE6" s="5"/>
      <c r="AF6" s="4"/>
      <c r="AG6" s="4" t="s">
        <v>5</v>
      </c>
      <c r="AH6" s="5" t="s">
        <v>18</v>
      </c>
      <c r="AI6" s="3"/>
      <c r="AJ6" s="3"/>
      <c r="AK6" s="3"/>
      <c r="AL6" s="3"/>
      <c r="AN6" s="5"/>
      <c r="AO6" s="3"/>
      <c r="AP6" s="3"/>
    </row>
    <row r="7" spans="1:42" s="2" customFormat="1" ht="12.75" customHeight="1" x14ac:dyDescent="0.2">
      <c r="A7" s="62"/>
      <c r="B7" s="63"/>
      <c r="C7" s="63"/>
      <c r="D7" s="63"/>
      <c r="E7" s="63"/>
      <c r="F7" s="63"/>
      <c r="G7" s="63"/>
      <c r="H7" s="64"/>
      <c r="I7" s="38"/>
      <c r="J7" s="38"/>
      <c r="K7" s="77"/>
      <c r="L7" s="75"/>
      <c r="M7" s="75"/>
      <c r="N7" s="75"/>
      <c r="O7" s="75"/>
      <c r="P7" s="76"/>
      <c r="Q7" s="77"/>
      <c r="R7" s="75"/>
      <c r="S7" s="75"/>
      <c r="T7" s="75"/>
      <c r="U7" s="75"/>
      <c r="V7" s="76"/>
      <c r="Z7" s="4" t="s">
        <v>1</v>
      </c>
      <c r="AA7" s="10" t="s">
        <v>11</v>
      </c>
      <c r="AC7" s="10"/>
      <c r="AD7" s="10"/>
      <c r="AE7" s="5"/>
      <c r="AF7" s="4"/>
      <c r="AG7" s="4" t="s">
        <v>6</v>
      </c>
      <c r="AH7" s="5" t="s">
        <v>17</v>
      </c>
      <c r="AI7" s="5"/>
      <c r="AJ7" s="5"/>
      <c r="AK7" s="5"/>
      <c r="AL7" s="5"/>
      <c r="AN7" s="5"/>
      <c r="AO7" s="7"/>
      <c r="AP7" s="7"/>
    </row>
    <row r="8" spans="1:42" ht="12.75" customHeight="1" x14ac:dyDescent="0.2">
      <c r="A8" s="65"/>
      <c r="B8" s="66"/>
      <c r="C8" s="66"/>
      <c r="D8" s="66"/>
      <c r="E8" s="66"/>
      <c r="F8" s="66"/>
      <c r="G8" s="66"/>
      <c r="H8" s="67"/>
      <c r="I8" s="38"/>
      <c r="J8" s="38"/>
      <c r="K8" s="41"/>
      <c r="L8" s="42"/>
      <c r="M8" s="42"/>
      <c r="N8" s="42"/>
      <c r="O8" s="42"/>
      <c r="P8" s="43"/>
      <c r="Q8" s="44"/>
      <c r="R8" s="45"/>
      <c r="S8" s="45"/>
      <c r="T8" s="45"/>
      <c r="U8" s="45"/>
      <c r="V8" s="46"/>
      <c r="Z8" s="4" t="s">
        <v>8</v>
      </c>
      <c r="AA8" s="4" t="s">
        <v>12</v>
      </c>
      <c r="AB8" s="10"/>
      <c r="AC8" s="10"/>
      <c r="AD8" s="10"/>
      <c r="AE8" s="10"/>
      <c r="AF8" s="4"/>
      <c r="AL8" s="5"/>
      <c r="AM8" s="5"/>
      <c r="AN8" s="5"/>
      <c r="AO8" s="3"/>
      <c r="AP8" s="3"/>
    </row>
    <row r="10" spans="1:42" s="6" customFormat="1" ht="20.100000000000001" customHeight="1" x14ac:dyDescent="0.2">
      <c r="A10" s="15" t="s">
        <v>3</v>
      </c>
      <c r="B10" s="16" t="s">
        <v>2</v>
      </c>
      <c r="C10" s="17">
        <v>1</v>
      </c>
      <c r="D10" s="17">
        <v>2</v>
      </c>
      <c r="E10" s="17">
        <v>3</v>
      </c>
      <c r="F10" s="17">
        <f>$C$10+3</f>
        <v>4</v>
      </c>
      <c r="G10" s="17">
        <f>$C$10+4</f>
        <v>5</v>
      </c>
      <c r="H10" s="17">
        <f>$C$10+5</f>
        <v>6</v>
      </c>
      <c r="I10" s="17">
        <f>$C$10+6</f>
        <v>7</v>
      </c>
      <c r="J10" s="17">
        <f>$C$10+7</f>
        <v>8</v>
      </c>
      <c r="K10" s="17">
        <f>$C$10+8</f>
        <v>9</v>
      </c>
      <c r="L10" s="17">
        <f>$C$10+9</f>
        <v>10</v>
      </c>
      <c r="M10" s="17">
        <f>$C$10+10</f>
        <v>11</v>
      </c>
      <c r="N10" s="17">
        <f>$C$10+11</f>
        <v>12</v>
      </c>
      <c r="O10" s="17">
        <f>$C$10+12</f>
        <v>13</v>
      </c>
      <c r="P10" s="17">
        <f>$C$10+13</f>
        <v>14</v>
      </c>
      <c r="Q10" s="17">
        <f>$C$10+14</f>
        <v>15</v>
      </c>
      <c r="R10" s="17">
        <f>$C$10+15</f>
        <v>16</v>
      </c>
      <c r="S10" s="17">
        <f>$C$10+16</f>
        <v>17</v>
      </c>
      <c r="T10" s="17">
        <f>$C$10+17</f>
        <v>18</v>
      </c>
      <c r="U10" s="17">
        <f>$C$10+18</f>
        <v>19</v>
      </c>
      <c r="V10" s="17">
        <f>$C$10+19</f>
        <v>20</v>
      </c>
      <c r="W10" s="17">
        <f>$C$10+20</f>
        <v>21</v>
      </c>
      <c r="X10" s="17">
        <f>$C$10+21</f>
        <v>22</v>
      </c>
      <c r="Y10" s="17">
        <f>$C$10+22</f>
        <v>23</v>
      </c>
      <c r="Z10" s="17">
        <f>$C$10+23</f>
        <v>24</v>
      </c>
      <c r="AA10" s="17">
        <f>$C$10+24</f>
        <v>25</v>
      </c>
      <c r="AB10" s="17">
        <f>$C$10+25</f>
        <v>26</v>
      </c>
      <c r="AC10" s="17">
        <f>$C$10+26</f>
        <v>27</v>
      </c>
      <c r="AD10" s="17">
        <f>$C$10+27</f>
        <v>28</v>
      </c>
      <c r="AE10" s="17">
        <f>$C$10+28</f>
        <v>29</v>
      </c>
      <c r="AF10" s="17">
        <f>$C$10+29</f>
        <v>30</v>
      </c>
      <c r="AG10" s="17">
        <f>$C$10+30</f>
        <v>31</v>
      </c>
      <c r="AI10" s="18" t="s">
        <v>9</v>
      </c>
      <c r="AJ10" s="18" t="s">
        <v>0</v>
      </c>
      <c r="AK10" s="18" t="s">
        <v>1</v>
      </c>
      <c r="AL10" s="18" t="s">
        <v>8</v>
      </c>
      <c r="AM10" s="18" t="s">
        <v>7</v>
      </c>
      <c r="AN10" s="18" t="s">
        <v>5</v>
      </c>
      <c r="AO10" s="18" t="s">
        <v>6</v>
      </c>
    </row>
    <row r="11" spans="1:42" ht="15" customHeight="1" x14ac:dyDescent="0.2">
      <c r="A11" s="15">
        <v>1</v>
      </c>
      <c r="B11" s="8"/>
      <c r="C11" s="19"/>
      <c r="D11" s="20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2"/>
      <c r="R11" s="21"/>
      <c r="S11" s="21"/>
      <c r="T11" s="21"/>
      <c r="U11" s="21"/>
      <c r="V11" s="21"/>
      <c r="W11" s="21"/>
      <c r="X11" s="22"/>
      <c r="Y11" s="21"/>
      <c r="Z11" s="21"/>
      <c r="AA11" s="21"/>
      <c r="AB11" s="21"/>
      <c r="AC11" s="21"/>
      <c r="AD11" s="21"/>
      <c r="AE11" s="21"/>
      <c r="AF11" s="21"/>
      <c r="AG11" s="23"/>
      <c r="AI11" s="33">
        <f>SUM(C11:AH11)</f>
        <v>0</v>
      </c>
      <c r="AJ11" s="1">
        <f>COUNTIF(C11:AG11,"U")</f>
        <v>0</v>
      </c>
      <c r="AK11" s="1">
        <f>COUNTIF(C11:AG11,"K")</f>
        <v>0</v>
      </c>
      <c r="AL11" s="1">
        <f>COUNTIF(C11:AG11,"AU")</f>
        <v>0</v>
      </c>
      <c r="AM11" s="1">
        <f>COUNTIF(C11:AG11,"KK")</f>
        <v>0</v>
      </c>
      <c r="AN11" s="1">
        <f>COUNTIF(C11:AG11,"UE")</f>
        <v>0</v>
      </c>
      <c r="AO11" s="1">
        <f>COUNTIF(C11:AG11,"E")</f>
        <v>0</v>
      </c>
    </row>
    <row r="12" spans="1:42" ht="15" customHeight="1" x14ac:dyDescent="0.2">
      <c r="A12" s="15">
        <v>2</v>
      </c>
      <c r="B12" s="8"/>
      <c r="C12" s="24"/>
      <c r="D12" s="25"/>
      <c r="E12" s="26"/>
      <c r="F12" s="26"/>
      <c r="G12" s="27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8"/>
      <c r="AI12" s="33">
        <f t="shared" ref="AI12:AI25" si="0">SUM(C12:AH12)</f>
        <v>0</v>
      </c>
      <c r="AJ12" s="1">
        <f t="shared" ref="AJ12:AJ25" si="1">COUNTIF(C12:AG12,"U")</f>
        <v>0</v>
      </c>
      <c r="AK12" s="1">
        <f t="shared" ref="AK12:AK25" si="2">COUNTIF(C12:AG12,"K")</f>
        <v>0</v>
      </c>
      <c r="AL12" s="1">
        <f t="shared" ref="AL12:AL25" si="3">COUNTIF(C12:AG12,"AU")</f>
        <v>0</v>
      </c>
      <c r="AM12" s="1">
        <f t="shared" ref="AM12:AM25" si="4">COUNTIF(C12:AG12,"KK")</f>
        <v>0</v>
      </c>
      <c r="AN12" s="1">
        <f t="shared" ref="AN12:AN25" si="5">COUNTIF(C12:AG12,"UE")</f>
        <v>0</v>
      </c>
      <c r="AO12" s="1">
        <f t="shared" ref="AO12:AO25" si="6">COUNTIF(C12:AG12,"E")</f>
        <v>0</v>
      </c>
    </row>
    <row r="13" spans="1:42" ht="15" customHeight="1" x14ac:dyDescent="0.2">
      <c r="A13" s="15">
        <v>3</v>
      </c>
      <c r="B13" s="8"/>
      <c r="C13" s="24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7"/>
      <c r="X13" s="26"/>
      <c r="Y13" s="26"/>
      <c r="Z13" s="26"/>
      <c r="AA13" s="26"/>
      <c r="AB13" s="26"/>
      <c r="AC13" s="26"/>
      <c r="AD13" s="26"/>
      <c r="AE13" s="26"/>
      <c r="AF13" s="26"/>
      <c r="AG13" s="28"/>
      <c r="AI13" s="33">
        <f t="shared" si="0"/>
        <v>0</v>
      </c>
      <c r="AJ13" s="1">
        <f t="shared" si="1"/>
        <v>0</v>
      </c>
      <c r="AK13" s="1">
        <f t="shared" si="2"/>
        <v>0</v>
      </c>
      <c r="AL13" s="1">
        <f t="shared" si="3"/>
        <v>0</v>
      </c>
      <c r="AM13" s="1">
        <f t="shared" si="4"/>
        <v>0</v>
      </c>
      <c r="AN13" s="1">
        <f t="shared" si="5"/>
        <v>0</v>
      </c>
      <c r="AO13" s="1">
        <f t="shared" si="6"/>
        <v>0</v>
      </c>
    </row>
    <row r="14" spans="1:42" ht="15" customHeight="1" x14ac:dyDescent="0.2">
      <c r="A14" s="15">
        <v>4</v>
      </c>
      <c r="B14" s="8"/>
      <c r="C14" s="24"/>
      <c r="D14" s="25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8"/>
      <c r="AI14" s="33">
        <f t="shared" si="0"/>
        <v>0</v>
      </c>
      <c r="AJ14" s="1">
        <f t="shared" si="1"/>
        <v>0</v>
      </c>
      <c r="AK14" s="1">
        <f t="shared" si="2"/>
        <v>0</v>
      </c>
      <c r="AL14" s="1">
        <f t="shared" si="3"/>
        <v>0</v>
      </c>
      <c r="AM14" s="1">
        <f t="shared" si="4"/>
        <v>0</v>
      </c>
      <c r="AN14" s="1">
        <f t="shared" si="5"/>
        <v>0</v>
      </c>
      <c r="AO14" s="1">
        <f t="shared" si="6"/>
        <v>0</v>
      </c>
    </row>
    <row r="15" spans="1:42" ht="15" customHeight="1" x14ac:dyDescent="0.2">
      <c r="A15" s="15">
        <v>5</v>
      </c>
      <c r="B15" s="8"/>
      <c r="C15" s="24"/>
      <c r="D15" s="25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8"/>
      <c r="AI15" s="33">
        <f t="shared" si="0"/>
        <v>0</v>
      </c>
      <c r="AJ15" s="14">
        <f t="shared" si="1"/>
        <v>0</v>
      </c>
      <c r="AK15" s="1">
        <f t="shared" si="2"/>
        <v>0</v>
      </c>
      <c r="AL15" s="1">
        <f t="shared" si="3"/>
        <v>0</v>
      </c>
      <c r="AM15" s="1">
        <f t="shared" si="4"/>
        <v>0</v>
      </c>
      <c r="AN15" s="1">
        <f t="shared" si="5"/>
        <v>0</v>
      </c>
      <c r="AO15" s="1">
        <f t="shared" si="6"/>
        <v>0</v>
      </c>
    </row>
    <row r="16" spans="1:42" ht="15" customHeight="1" x14ac:dyDescent="0.2">
      <c r="A16" s="15">
        <v>6</v>
      </c>
      <c r="B16" s="8"/>
      <c r="C16" s="24"/>
      <c r="D16" s="25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8"/>
      <c r="AI16" s="33">
        <f t="shared" si="0"/>
        <v>0</v>
      </c>
      <c r="AJ16" s="1">
        <f t="shared" si="1"/>
        <v>0</v>
      </c>
      <c r="AK16" s="1">
        <f t="shared" si="2"/>
        <v>0</v>
      </c>
      <c r="AL16" s="1">
        <f t="shared" si="3"/>
        <v>0</v>
      </c>
      <c r="AM16" s="1">
        <f t="shared" si="4"/>
        <v>0</v>
      </c>
      <c r="AN16" s="1">
        <f t="shared" si="5"/>
        <v>0</v>
      </c>
      <c r="AO16" s="1">
        <f t="shared" si="6"/>
        <v>0</v>
      </c>
    </row>
    <row r="17" spans="1:55" ht="15" customHeight="1" x14ac:dyDescent="0.2">
      <c r="A17" s="15">
        <v>7</v>
      </c>
      <c r="B17" s="8"/>
      <c r="C17" s="24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8"/>
      <c r="AI17" s="33">
        <f t="shared" si="0"/>
        <v>0</v>
      </c>
      <c r="AJ17" s="1">
        <f t="shared" si="1"/>
        <v>0</v>
      </c>
      <c r="AK17" s="1">
        <f t="shared" si="2"/>
        <v>0</v>
      </c>
      <c r="AL17" s="1">
        <f t="shared" si="3"/>
        <v>0</v>
      </c>
      <c r="AM17" s="1">
        <f t="shared" si="4"/>
        <v>0</v>
      </c>
      <c r="AN17" s="1">
        <f t="shared" si="5"/>
        <v>0</v>
      </c>
      <c r="AO17" s="1">
        <f t="shared" si="6"/>
        <v>0</v>
      </c>
    </row>
    <row r="18" spans="1:55" ht="15" customHeight="1" x14ac:dyDescent="0.2">
      <c r="A18" s="15">
        <v>8</v>
      </c>
      <c r="B18" s="8"/>
      <c r="C18" s="24"/>
      <c r="D18" s="25"/>
      <c r="E18" s="26"/>
      <c r="F18" s="27"/>
      <c r="G18" s="27"/>
      <c r="H18" s="26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6"/>
      <c r="Z18" s="26"/>
      <c r="AA18" s="26"/>
      <c r="AB18" s="26"/>
      <c r="AC18" s="26"/>
      <c r="AD18" s="26"/>
      <c r="AE18" s="26"/>
      <c r="AF18" s="26"/>
      <c r="AG18" s="28"/>
      <c r="AI18" s="33">
        <f t="shared" si="0"/>
        <v>0</v>
      </c>
      <c r="AJ18" s="1">
        <f t="shared" si="1"/>
        <v>0</v>
      </c>
      <c r="AK18" s="1">
        <f t="shared" si="2"/>
        <v>0</v>
      </c>
      <c r="AL18" s="1">
        <f t="shared" si="3"/>
        <v>0</v>
      </c>
      <c r="AM18" s="1">
        <f t="shared" si="4"/>
        <v>0</v>
      </c>
      <c r="AN18" s="1">
        <f t="shared" si="5"/>
        <v>0</v>
      </c>
      <c r="AO18" s="1">
        <f t="shared" si="6"/>
        <v>0</v>
      </c>
    </row>
    <row r="19" spans="1:55" ht="15" customHeight="1" x14ac:dyDescent="0.2">
      <c r="A19" s="15">
        <v>9</v>
      </c>
      <c r="B19" s="8"/>
      <c r="C19" s="24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8"/>
      <c r="AI19" s="33">
        <f t="shared" si="0"/>
        <v>0</v>
      </c>
      <c r="AJ19" s="1">
        <f t="shared" si="1"/>
        <v>0</v>
      </c>
      <c r="AK19" s="1">
        <f t="shared" si="2"/>
        <v>0</v>
      </c>
      <c r="AL19" s="1">
        <f t="shared" si="3"/>
        <v>0</v>
      </c>
      <c r="AM19" s="1">
        <f t="shared" si="4"/>
        <v>0</v>
      </c>
      <c r="AN19" s="1">
        <f t="shared" si="5"/>
        <v>0</v>
      </c>
      <c r="AO19" s="1">
        <f t="shared" si="6"/>
        <v>0</v>
      </c>
    </row>
    <row r="20" spans="1:55" ht="15" customHeight="1" x14ac:dyDescent="0.2">
      <c r="A20" s="15">
        <v>10</v>
      </c>
      <c r="B20" s="8"/>
      <c r="C20" s="24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7"/>
      <c r="X20" s="27"/>
      <c r="Y20" s="26"/>
      <c r="Z20" s="26"/>
      <c r="AA20" s="26"/>
      <c r="AB20" s="26"/>
      <c r="AC20" s="26"/>
      <c r="AD20" s="26"/>
      <c r="AE20" s="26"/>
      <c r="AF20" s="26"/>
      <c r="AG20" s="28"/>
      <c r="AI20" s="33">
        <f t="shared" si="0"/>
        <v>0</v>
      </c>
      <c r="AJ20" s="1">
        <f t="shared" si="1"/>
        <v>0</v>
      </c>
      <c r="AK20" s="1">
        <f t="shared" si="2"/>
        <v>0</v>
      </c>
      <c r="AL20" s="1">
        <f t="shared" si="3"/>
        <v>0</v>
      </c>
      <c r="AM20" s="1">
        <f t="shared" si="4"/>
        <v>0</v>
      </c>
      <c r="AN20" s="1">
        <f t="shared" si="5"/>
        <v>0</v>
      </c>
      <c r="AO20" s="1">
        <f t="shared" si="6"/>
        <v>0</v>
      </c>
    </row>
    <row r="21" spans="1:55" ht="15" customHeight="1" x14ac:dyDescent="0.2">
      <c r="A21" s="15">
        <v>11</v>
      </c>
      <c r="B21" s="8"/>
      <c r="C21" s="24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8"/>
      <c r="AI21" s="33">
        <f t="shared" si="0"/>
        <v>0</v>
      </c>
      <c r="AJ21" s="1">
        <f t="shared" si="1"/>
        <v>0</v>
      </c>
      <c r="AK21" s="1">
        <f t="shared" si="2"/>
        <v>0</v>
      </c>
      <c r="AL21" s="1">
        <f t="shared" si="3"/>
        <v>0</v>
      </c>
      <c r="AM21" s="1">
        <f t="shared" si="4"/>
        <v>0</v>
      </c>
      <c r="AN21" s="1">
        <f t="shared" si="5"/>
        <v>0</v>
      </c>
      <c r="AO21" s="1">
        <f t="shared" si="6"/>
        <v>0</v>
      </c>
    </row>
    <row r="22" spans="1:55" ht="15" customHeight="1" x14ac:dyDescent="0.2">
      <c r="A22" s="15">
        <v>12</v>
      </c>
      <c r="B22" s="8"/>
      <c r="C22" s="24"/>
      <c r="D22" s="25"/>
      <c r="E22" s="26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6"/>
      <c r="AG22" s="28"/>
      <c r="AI22" s="33">
        <f t="shared" si="0"/>
        <v>0</v>
      </c>
      <c r="AJ22" s="1">
        <f t="shared" si="1"/>
        <v>0</v>
      </c>
      <c r="AK22" s="1">
        <f t="shared" si="2"/>
        <v>0</v>
      </c>
      <c r="AL22" s="1">
        <f t="shared" si="3"/>
        <v>0</v>
      </c>
      <c r="AM22" s="1">
        <f t="shared" si="4"/>
        <v>0</v>
      </c>
      <c r="AN22" s="1">
        <f t="shared" si="5"/>
        <v>0</v>
      </c>
      <c r="AO22" s="1">
        <f t="shared" si="6"/>
        <v>0</v>
      </c>
    </row>
    <row r="23" spans="1:55" ht="15" customHeight="1" x14ac:dyDescent="0.2">
      <c r="A23" s="15">
        <v>13</v>
      </c>
      <c r="B23" s="8"/>
      <c r="C23" s="24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8"/>
      <c r="AI23" s="33">
        <f t="shared" si="0"/>
        <v>0</v>
      </c>
      <c r="AJ23" s="1">
        <f t="shared" si="1"/>
        <v>0</v>
      </c>
      <c r="AK23" s="1">
        <f t="shared" si="2"/>
        <v>0</v>
      </c>
      <c r="AL23" s="1">
        <f t="shared" si="3"/>
        <v>0</v>
      </c>
      <c r="AM23" s="1">
        <f t="shared" si="4"/>
        <v>0</v>
      </c>
      <c r="AN23" s="1">
        <f t="shared" si="5"/>
        <v>0</v>
      </c>
      <c r="AO23" s="1">
        <f t="shared" si="6"/>
        <v>0</v>
      </c>
    </row>
    <row r="24" spans="1:55" ht="15" customHeight="1" x14ac:dyDescent="0.2">
      <c r="A24" s="15">
        <v>14</v>
      </c>
      <c r="B24" s="8"/>
      <c r="C24" s="24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8"/>
      <c r="AI24" s="33">
        <f t="shared" si="0"/>
        <v>0</v>
      </c>
      <c r="AJ24" s="1">
        <f t="shared" si="1"/>
        <v>0</v>
      </c>
      <c r="AK24" s="1">
        <f t="shared" si="2"/>
        <v>0</v>
      </c>
      <c r="AL24" s="1">
        <f t="shared" si="3"/>
        <v>0</v>
      </c>
      <c r="AM24" s="1">
        <f t="shared" si="4"/>
        <v>0</v>
      </c>
      <c r="AN24" s="1">
        <f t="shared" si="5"/>
        <v>0</v>
      </c>
      <c r="AO24" s="1">
        <f t="shared" si="6"/>
        <v>0</v>
      </c>
    </row>
    <row r="25" spans="1:55" ht="15" customHeight="1" x14ac:dyDescent="0.2">
      <c r="A25" s="15">
        <v>15</v>
      </c>
      <c r="B25" s="9"/>
      <c r="C25" s="29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2"/>
      <c r="AI25" s="33">
        <f t="shared" si="0"/>
        <v>0</v>
      </c>
      <c r="AJ25" s="1">
        <f t="shared" si="1"/>
        <v>0</v>
      </c>
      <c r="AK25" s="1">
        <f t="shared" si="2"/>
        <v>0</v>
      </c>
      <c r="AL25" s="1">
        <f t="shared" si="3"/>
        <v>0</v>
      </c>
      <c r="AM25" s="1">
        <f t="shared" si="4"/>
        <v>0</v>
      </c>
      <c r="AN25" s="1">
        <f t="shared" si="5"/>
        <v>0</v>
      </c>
      <c r="AO25" s="1">
        <f t="shared" si="6"/>
        <v>0</v>
      </c>
    </row>
    <row r="26" spans="1:55" ht="15" x14ac:dyDescent="0.25">
      <c r="X26" s="56" t="s">
        <v>16</v>
      </c>
      <c r="Y26" s="57"/>
      <c r="Z26" s="57"/>
      <c r="AA26" s="57"/>
      <c r="AB26" s="57"/>
      <c r="AC26" s="57"/>
      <c r="AD26" s="57"/>
      <c r="AE26" s="57"/>
      <c r="AF26" s="57"/>
      <c r="AG26" s="58"/>
      <c r="AI26" s="71">
        <f>SUM(AI11:AI25)</f>
        <v>0</v>
      </c>
      <c r="AJ26" s="72"/>
      <c r="AK26" s="72"/>
      <c r="AL26" s="72"/>
      <c r="AM26" s="72"/>
      <c r="AN26" s="72"/>
      <c r="AO26" s="73"/>
    </row>
    <row r="28" spans="1:55" ht="27" customHeight="1" x14ac:dyDescent="0.2">
      <c r="A28" s="81" t="s">
        <v>20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3"/>
      <c r="AF28" s="12"/>
      <c r="AG28" s="81" t="s">
        <v>22</v>
      </c>
      <c r="AH28" s="48"/>
      <c r="AI28" s="48"/>
      <c r="AJ28" s="48"/>
      <c r="AK28" s="48"/>
      <c r="AL28" s="48"/>
      <c r="AM28" s="48"/>
      <c r="AN28" s="48"/>
      <c r="AO28" s="49"/>
      <c r="AW28" s="13"/>
      <c r="AX28" s="13"/>
      <c r="AY28" s="13"/>
      <c r="AZ28" s="13"/>
      <c r="BA28" s="13"/>
      <c r="BB28" s="13"/>
      <c r="BC28" s="13"/>
    </row>
    <row r="29" spans="1:55" ht="24" customHeight="1" x14ac:dyDescent="0.2">
      <c r="A29" s="84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6"/>
      <c r="AF29" s="12"/>
      <c r="AG29" s="87">
        <f>AI26</f>
        <v>0</v>
      </c>
      <c r="AH29" s="88"/>
      <c r="AI29" s="94" t="s">
        <v>24</v>
      </c>
      <c r="AJ29" s="94"/>
      <c r="AK29" s="94"/>
      <c r="AL29" s="94"/>
      <c r="AM29" s="94"/>
      <c r="AN29" s="89" t="s">
        <v>23</v>
      </c>
      <c r="AO29" s="90"/>
      <c r="AW29" s="13"/>
      <c r="AX29" s="13"/>
      <c r="AY29" s="13"/>
      <c r="AZ29" s="13"/>
      <c r="BA29" s="13"/>
      <c r="BB29" s="13"/>
      <c r="BC29" s="13"/>
    </row>
    <row r="30" spans="1:55" ht="30" customHeight="1" thickBot="1" x14ac:dyDescent="0.3">
      <c r="A30" s="78" t="s">
        <v>21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80"/>
      <c r="AF30" s="12"/>
      <c r="AG30" s="95" t="s">
        <v>25</v>
      </c>
      <c r="AH30" s="96"/>
      <c r="AI30" s="93">
        <f>AG29*1.2</f>
        <v>0</v>
      </c>
      <c r="AJ30" s="93"/>
      <c r="AK30" s="93"/>
      <c r="AL30" s="93"/>
      <c r="AM30" s="93"/>
      <c r="AN30" s="91" t="s">
        <v>23</v>
      </c>
      <c r="AO30" s="92"/>
      <c r="AW30" s="40"/>
      <c r="AX30" s="40"/>
      <c r="AY30" s="40"/>
      <c r="AZ30" s="40"/>
      <c r="BA30" s="40"/>
      <c r="BB30" s="40"/>
      <c r="BC30" s="40"/>
    </row>
    <row r="32" spans="1:55" x14ac:dyDescent="0.2">
      <c r="A32" s="47" t="s">
        <v>14</v>
      </c>
      <c r="B32" s="48"/>
      <c r="C32" s="48"/>
      <c r="D32" s="48"/>
      <c r="E32" s="48"/>
      <c r="F32" s="49"/>
    </row>
    <row r="33" spans="1:6" x14ac:dyDescent="0.2">
      <c r="A33" s="50"/>
      <c r="B33" s="51"/>
      <c r="C33" s="51"/>
      <c r="D33" s="51"/>
      <c r="E33" s="51"/>
      <c r="F33" s="52"/>
    </row>
    <row r="34" spans="1:6" x14ac:dyDescent="0.2">
      <c r="A34" s="50"/>
      <c r="B34" s="51"/>
      <c r="C34" s="51"/>
      <c r="D34" s="51"/>
      <c r="E34" s="51"/>
      <c r="F34" s="52"/>
    </row>
    <row r="35" spans="1:6" x14ac:dyDescent="0.2">
      <c r="A35" s="53"/>
      <c r="B35" s="54"/>
      <c r="C35" s="54"/>
      <c r="D35" s="54"/>
      <c r="E35" s="54"/>
      <c r="F35" s="55"/>
    </row>
  </sheetData>
  <mergeCells count="18">
    <mergeCell ref="AI26:AO26"/>
    <mergeCell ref="K6:P7"/>
    <mergeCell ref="Q6:V7"/>
    <mergeCell ref="A30:AE30"/>
    <mergeCell ref="AG28:AO28"/>
    <mergeCell ref="A28:AE29"/>
    <mergeCell ref="AG29:AH29"/>
    <mergeCell ref="AN29:AO29"/>
    <mergeCell ref="AN30:AO30"/>
    <mergeCell ref="AI30:AM30"/>
    <mergeCell ref="AI29:AM29"/>
    <mergeCell ref="AG30:AH30"/>
    <mergeCell ref="K8:P8"/>
    <mergeCell ref="Q8:V8"/>
    <mergeCell ref="A32:F35"/>
    <mergeCell ref="X26:AG26"/>
    <mergeCell ref="A5:H8"/>
    <mergeCell ref="K5:V5"/>
  </mergeCells>
  <conditionalFormatting sqref="C11:AG25 X26">
    <cfRule type="expression" dxfId="7" priority="1" stopIfTrue="1">
      <formula>WEEKDAY(#REF!,2)&gt;5</formula>
    </cfRule>
    <cfRule type="expression" dxfId="6" priority="2" stopIfTrue="1">
      <formula>#REF!=1</formula>
    </cfRule>
  </conditionalFormatting>
  <conditionalFormatting sqref="C10:AF10">
    <cfRule type="expression" dxfId="5" priority="12" stopIfTrue="1">
      <formula>WEEKDAY(#REF!,2)&gt;5</formula>
    </cfRule>
    <cfRule type="expression" dxfId="4" priority="13" stopIfTrue="1">
      <formula>#REF!=1</formula>
    </cfRule>
    <cfRule type="expression" dxfId="3" priority="14" stopIfTrue="1">
      <formula>#REF!=TODAY()</formula>
    </cfRule>
  </conditionalFormatting>
  <conditionalFormatting sqref="AG10">
    <cfRule type="expression" dxfId="2" priority="15" stopIfTrue="1">
      <formula>WEEKDAY(#REF!,2)&gt;5</formula>
    </cfRule>
    <cfRule type="expression" dxfId="1" priority="16" stopIfTrue="1">
      <formula>#REF!=1</formula>
    </cfRule>
    <cfRule type="expression" dxfId="0" priority="17" stopIfTrue="1">
      <formula>#REF!=TODAY()</formula>
    </cfRule>
  </conditionalFormatting>
  <pageMargins left="0.23622047244094491" right="0.23622047244094491" top="0.35433070866141736" bottom="0.1574803149606299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Abrechnung S. 1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Süßmuth, Kathrin JC</dc:creator>
  <cp:lastModifiedBy>Hartmann, Rebekka JC</cp:lastModifiedBy>
  <cp:lastPrinted>2025-02-11T15:17:43Z</cp:lastPrinted>
  <dcterms:created xsi:type="dcterms:W3CDTF">2022-02-08T16:06:40Z</dcterms:created>
  <dcterms:modified xsi:type="dcterms:W3CDTF">2025-06-16T06:13:41Z</dcterms:modified>
</cp:coreProperties>
</file>